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370" activeTab="0"/>
  </bookViews>
  <sheets>
    <sheet name="设备清单 " sheetId="1" r:id="rId1"/>
    <sheet name="财政资金使用表 (2)" sheetId="2" state="hidden" r:id="rId2"/>
    <sheet name="贷款资金收支明细" sheetId="3" state="hidden" r:id="rId3"/>
    <sheet name="申报表" sheetId="4" state="hidden" r:id="rId4"/>
  </sheets>
  <definedNames>
    <definedName name="_xlnm._FilterDatabase" localSheetId="1" hidden="1">'财政资金使用表 (2)'!$B$5:$E$22</definedName>
  </definedNames>
  <calcPr fullCalcOnLoad="1"/>
</workbook>
</file>

<file path=xl/sharedStrings.xml><?xml version="1.0" encoding="utf-8"?>
<sst xmlns="http://schemas.openxmlformats.org/spreadsheetml/2006/main" count="153" uniqueCount="96">
  <si>
    <r>
      <rPr>
        <sz val="14"/>
        <rFont val="楷体_GB2312"/>
        <family val="0"/>
      </rPr>
      <t>附件</t>
    </r>
    <r>
      <rPr>
        <sz val="14"/>
        <rFont val="Times New Roman"/>
        <family val="0"/>
      </rPr>
      <t>3</t>
    </r>
    <r>
      <rPr>
        <sz val="14"/>
        <rFont val="楷体_GB2312"/>
        <family val="0"/>
      </rPr>
      <t>：</t>
    </r>
  </si>
  <si>
    <t>设备发票清单</t>
  </si>
  <si>
    <t>单位：</t>
  </si>
  <si>
    <t>序号</t>
  </si>
  <si>
    <t>发票信息填写</t>
  </si>
  <si>
    <t>已付款信息填写</t>
  </si>
  <si>
    <t>合同信息填写</t>
  </si>
  <si>
    <t>设备存放地点</t>
  </si>
  <si>
    <t>是否入固定资产</t>
  </si>
  <si>
    <t>发票时间</t>
  </si>
  <si>
    <t>发票代码</t>
  </si>
  <si>
    <t>发票号码</t>
  </si>
  <si>
    <t>设备名称</t>
  </si>
  <si>
    <t>规格型号</t>
  </si>
  <si>
    <t>单位</t>
  </si>
  <si>
    <t>数量</t>
  </si>
  <si>
    <t>金额（元）（不含税）</t>
  </si>
  <si>
    <t>税额（元）</t>
  </si>
  <si>
    <t>发票含税金额（元）</t>
  </si>
  <si>
    <t>财务付款凭证号</t>
  </si>
  <si>
    <t>付款日期</t>
  </si>
  <si>
    <t>付款金额</t>
  </si>
  <si>
    <t>合同金额</t>
  </si>
  <si>
    <t>供应商名称</t>
  </si>
  <si>
    <t>合同签订时间</t>
  </si>
  <si>
    <t>合计</t>
  </si>
  <si>
    <t>单位负责人：</t>
  </si>
  <si>
    <t>财务负责人：</t>
  </si>
  <si>
    <t>高耐磨“铬镍钼”铁合金项目</t>
  </si>
  <si>
    <t xml:space="preserve">贷款资金收支申报明细表   </t>
  </si>
  <si>
    <t>单位：元</t>
  </si>
  <si>
    <t>日期</t>
  </si>
  <si>
    <t>摘    要</t>
  </si>
  <si>
    <t>凭证号</t>
  </si>
  <si>
    <t>支出</t>
  </si>
  <si>
    <t>起重机</t>
  </si>
  <si>
    <t>2015-11-42#</t>
  </si>
  <si>
    <t>立式升降台铣床</t>
  </si>
  <si>
    <t>2015-11-63#</t>
  </si>
  <si>
    <t>台车式电阻炉</t>
  </si>
  <si>
    <t>2015-10-38#</t>
  </si>
  <si>
    <t>购材料</t>
  </si>
  <si>
    <t>2016-1-67#</t>
  </si>
  <si>
    <t>2016-1-79#</t>
  </si>
  <si>
    <t>2016-1-80#</t>
  </si>
  <si>
    <t>2016-2-28#</t>
  </si>
  <si>
    <t>2016-3-58#</t>
  </si>
  <si>
    <t>2016-4-45#</t>
  </si>
  <si>
    <t>付研发</t>
  </si>
  <si>
    <t>2015-9-54#</t>
  </si>
  <si>
    <t>研发人员工资</t>
  </si>
  <si>
    <t>2016-1-25#</t>
  </si>
  <si>
    <t>2016-2-38#</t>
  </si>
  <si>
    <t>2016-3-34#</t>
  </si>
  <si>
    <t>考察费</t>
  </si>
  <si>
    <t>2016-8-59#</t>
  </si>
  <si>
    <t>专利费</t>
  </si>
  <si>
    <t>2015-9-16#</t>
  </si>
  <si>
    <t>2015-11-17#</t>
  </si>
  <si>
    <t>2016-8-24#</t>
  </si>
  <si>
    <t>合     计</t>
  </si>
  <si>
    <t>附件三</t>
  </si>
  <si>
    <t xml:space="preserve">新型超音速喷涂层复合材料设计及其冶金装备应用的关键技术项目                                                                             </t>
  </si>
  <si>
    <t xml:space="preserve">贷款资金收支明细表   </t>
  </si>
  <si>
    <t>单位：马鞍山马钢表面工程技术有限公司</t>
  </si>
  <si>
    <t>收入</t>
  </si>
  <si>
    <t>余额</t>
  </si>
  <si>
    <t>-</t>
  </si>
  <si>
    <t>年产2000支超音速喷涂层流辊生产线项目固定资产明细表</t>
  </si>
  <si>
    <t>单位：安徽国星生物化学有限公司</t>
  </si>
  <si>
    <t>单据日期</t>
  </si>
  <si>
    <t>单据号</t>
  </si>
  <si>
    <t>物资类别</t>
  </si>
  <si>
    <t>销货单位</t>
  </si>
  <si>
    <t xml:space="preserve"> 金额(元) </t>
  </si>
  <si>
    <t>专用设备</t>
  </si>
  <si>
    <t>喷焊机床系统</t>
  </si>
  <si>
    <t>UNI-SPRAY-JET</t>
  </si>
  <si>
    <t>安徽长江机床制造（集团)有限公司</t>
  </si>
  <si>
    <t>超音速喷涂系统</t>
  </si>
  <si>
    <t>JP-8000</t>
  </si>
  <si>
    <t>兆山科技（北京）有限公司</t>
  </si>
  <si>
    <t>开式可倾压力机</t>
  </si>
  <si>
    <t>J23-16T</t>
  </si>
  <si>
    <t>瑞安市威泰贸易有限公司</t>
  </si>
  <si>
    <t>J23-25T</t>
  </si>
  <si>
    <t>J23-40T</t>
  </si>
  <si>
    <t>压力机</t>
  </si>
  <si>
    <t>JH21-45T</t>
  </si>
  <si>
    <t>沃得精机销售有限公司</t>
  </si>
  <si>
    <t>JH21-60T</t>
  </si>
  <si>
    <t>JH21-80T</t>
  </si>
  <si>
    <t>JH21-125T</t>
  </si>
  <si>
    <t>J21-80T</t>
  </si>
  <si>
    <t>J21-100T</t>
  </si>
  <si>
    <t>日期：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</si>
</sst>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);[Red]\(0\)"/>
    <numFmt numFmtId="178" formatCode="0.0000_);[Red]\(0.0000\)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name val="Times New Roman"/>
      <family val="0"/>
    </font>
    <font>
      <sz val="12"/>
      <color indexed="8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MS Sans Serif"/>
      <family val="0"/>
    </font>
    <font>
      <u val="single"/>
      <sz val="12"/>
      <color indexed="3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4"/>
      <name val="楷体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4" borderId="1" applyNumberFormat="0" applyAlignment="0" applyProtection="0"/>
    <xf numFmtId="0" fontId="21" fillId="5" borderId="2" applyNumberFormat="0" applyAlignment="0" applyProtection="0"/>
    <xf numFmtId="0" fontId="17" fillId="6" borderId="0" applyNumberFormat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0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5" fillId="0" borderId="0">
      <alignment vertical="center"/>
      <protection/>
    </xf>
    <xf numFmtId="0" fontId="30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12" borderId="8" applyNumberFormat="0" applyFont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13" fillId="7" borderId="0" applyNumberFormat="0" applyBorder="0" applyAlignment="0" applyProtection="0"/>
    <xf numFmtId="0" fontId="22" fillId="11" borderId="0" applyNumberFormat="0" applyBorder="0" applyAlignment="0" applyProtection="0"/>
    <xf numFmtId="0" fontId="32" fillId="4" borderId="9" applyNumberFormat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13" borderId="0" applyNumberFormat="0" applyBorder="0" applyAlignment="0" applyProtection="0"/>
    <xf numFmtId="44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5" fillId="13" borderId="9" applyNumberFormat="0" applyAlignment="0" applyProtection="0"/>
    <xf numFmtId="0" fontId="13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1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3" fontId="1" fillId="0" borderId="0" xfId="38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3" fontId="3" fillId="0" borderId="0" xfId="38" applyNumberFormat="1" applyFont="1" applyAlignment="1">
      <alignment vertical="center" wrapText="1"/>
    </xf>
    <xf numFmtId="0" fontId="4" fillId="0" borderId="0" xfId="0" applyFont="1" applyAlignment="1">
      <alignment/>
    </xf>
    <xf numFmtId="43" fontId="4" fillId="0" borderId="0" xfId="38" applyNumberFormat="1" applyFont="1" applyAlignment="1">
      <alignment/>
    </xf>
    <xf numFmtId="43" fontId="5" fillId="0" borderId="0" xfId="38" applyNumberFormat="1" applyFont="1" applyAlignment="1">
      <alignment/>
    </xf>
    <xf numFmtId="43" fontId="4" fillId="0" borderId="10" xfId="38" applyNumberFormat="1" applyFont="1" applyBorder="1" applyAlignment="1">
      <alignment vertical="center"/>
    </xf>
    <xf numFmtId="176" fontId="5" fillId="0" borderId="10" xfId="23" applyNumberFormat="1" applyFont="1" applyFill="1" applyBorder="1" applyAlignment="1">
      <alignment vertical="center" shrinkToFit="1"/>
    </xf>
    <xf numFmtId="43" fontId="5" fillId="0" borderId="10" xfId="38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5" fillId="0" borderId="0" xfId="38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12" xfId="38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3" fontId="5" fillId="0" borderId="14" xfId="38" applyNumberFormat="1" applyFont="1" applyBorder="1" applyAlignment="1">
      <alignment vertical="center"/>
    </xf>
    <xf numFmtId="14" fontId="8" fillId="0" borderId="13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3" fontId="5" fillId="0" borderId="16" xfId="38" applyNumberFormat="1" applyFont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43" fontId="5" fillId="0" borderId="0" xfId="38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43" fontId="8" fillId="0" borderId="14" xfId="38" applyNumberFormat="1" applyFont="1" applyBorder="1" applyAlignment="1" applyProtection="1">
      <alignment horizontal="right" vertical="center"/>
      <protection/>
    </xf>
    <xf numFmtId="43" fontId="8" fillId="0" borderId="18" xfId="38" applyNumberFormat="1" applyFont="1" applyBorder="1" applyAlignment="1" applyProtection="1">
      <alignment horizontal="right" vertical="center"/>
      <protection/>
    </xf>
    <xf numFmtId="43" fontId="5" fillId="0" borderId="14" xfId="16" applyNumberFormat="1" applyFont="1" applyFill="1" applyBorder="1" applyAlignment="1">
      <alignment horizontal="right" vertical="center" shrinkToFit="1"/>
      <protection/>
    </xf>
    <xf numFmtId="43" fontId="5" fillId="0" borderId="14" xfId="0" applyNumberFormat="1" applyFont="1" applyFill="1" applyBorder="1" applyAlignment="1">
      <alignment horizontal="right" vertical="center"/>
    </xf>
    <xf numFmtId="43" fontId="8" fillId="0" borderId="16" xfId="38" applyNumberFormat="1" applyFont="1" applyBorder="1" applyAlignment="1" applyProtection="1">
      <alignment horizontal="right" vertical="center"/>
      <protection/>
    </xf>
    <xf numFmtId="43" fontId="8" fillId="0" borderId="19" xfId="38" applyNumberFormat="1" applyFont="1" applyBorder="1" applyAlignment="1" applyProtection="1">
      <alignment horizontal="right" vertical="center"/>
      <protection/>
    </xf>
    <xf numFmtId="43" fontId="8" fillId="4" borderId="0" xfId="38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0" xfId="42" applyFont="1" applyBorder="1" applyAlignment="1">
      <alignment horizontal="left" vertical="center" wrapText="1"/>
      <protection/>
    </xf>
    <xf numFmtId="0" fontId="7" fillId="0" borderId="0" xfId="42" applyFont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left" vertical="center"/>
      <protection/>
    </xf>
    <xf numFmtId="0" fontId="5" fillId="0" borderId="0" xfId="42">
      <alignment vertical="center"/>
      <protection/>
    </xf>
    <xf numFmtId="0" fontId="9" fillId="0" borderId="11" xfId="0" applyFont="1" applyBorder="1" applyAlignment="1">
      <alignment horizontal="center"/>
    </xf>
    <xf numFmtId="0" fontId="9" fillId="0" borderId="12" xfId="42" applyFont="1" applyBorder="1" applyAlignment="1">
      <alignment horizontal="center" vertical="center" shrinkToFit="1"/>
      <protection/>
    </xf>
    <xf numFmtId="0" fontId="9" fillId="0" borderId="13" xfId="0" applyFont="1" applyBorder="1" applyAlignment="1">
      <alignment horizontal="center"/>
    </xf>
    <xf numFmtId="57" fontId="9" fillId="0" borderId="14" xfId="42" applyNumberFormat="1" applyFont="1" applyBorder="1" applyAlignment="1">
      <alignment horizontal="center" vertical="center" shrinkToFit="1"/>
      <protection/>
    </xf>
    <xf numFmtId="0" fontId="9" fillId="0" borderId="14" xfId="42" applyFont="1" applyBorder="1" applyAlignment="1">
      <alignment vertical="center" shrinkToFit="1"/>
      <protection/>
    </xf>
    <xf numFmtId="0" fontId="9" fillId="0" borderId="14" xfId="42" applyFont="1" applyBorder="1" applyAlignment="1">
      <alignment horizontal="center" vertical="center" shrinkToFit="1"/>
      <protection/>
    </xf>
    <xf numFmtId="176" fontId="9" fillId="0" borderId="14" xfId="23" applyNumberFormat="1" applyFont="1" applyFill="1" applyBorder="1" applyAlignment="1">
      <alignment horizontal="left" vertical="center" shrinkToFit="1"/>
    </xf>
    <xf numFmtId="0" fontId="9" fillId="0" borderId="15" xfId="42" applyFont="1" applyBorder="1" applyAlignment="1">
      <alignment horizontal="center" vertical="center" shrinkToFit="1"/>
      <protection/>
    </xf>
    <xf numFmtId="0" fontId="9" fillId="0" borderId="16" xfId="42" applyFont="1" applyBorder="1" applyAlignment="1">
      <alignment horizontal="center" vertical="center" shrinkToFit="1"/>
      <protection/>
    </xf>
    <xf numFmtId="0" fontId="9" fillId="0" borderId="0" xfId="42" applyFont="1" applyBorder="1" applyAlignment="1">
      <alignment horizontal="center" vertical="center" shrinkToFit="1"/>
      <protection/>
    </xf>
    <xf numFmtId="0" fontId="8" fillId="4" borderId="0" xfId="42" applyFont="1" applyFill="1">
      <alignment vertical="center"/>
      <protection/>
    </xf>
    <xf numFmtId="0" fontId="8" fillId="4" borderId="0" xfId="42" applyFont="1" applyFill="1" applyAlignment="1">
      <alignment horizontal="right" vertical="center"/>
      <protection/>
    </xf>
    <xf numFmtId="43" fontId="5" fillId="0" borderId="0" xfId="26" applyNumberFormat="1" applyFont="1" applyBorder="1" applyAlignment="1">
      <alignment horizontal="right" vertical="center"/>
    </xf>
    <xf numFmtId="0" fontId="9" fillId="0" borderId="17" xfId="42" applyFont="1" applyBorder="1" applyAlignment="1">
      <alignment horizontal="center" vertical="center" shrinkToFit="1"/>
      <protection/>
    </xf>
    <xf numFmtId="43" fontId="9" fillId="0" borderId="18" xfId="26" applyNumberFormat="1" applyFont="1" applyBorder="1" applyAlignment="1">
      <alignment vertical="center" shrinkToFit="1"/>
    </xf>
    <xf numFmtId="43" fontId="9" fillId="0" borderId="19" xfId="26" applyNumberFormat="1" applyFont="1" applyBorder="1" applyAlignment="1">
      <alignment vertical="center" shrinkToFit="1"/>
    </xf>
    <xf numFmtId="43" fontId="9" fillId="0" borderId="0" xfId="26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43" fontId="1" fillId="0" borderId="0" xfId="38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3" fontId="12" fillId="0" borderId="10" xfId="38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12" fillId="0" borderId="10" xfId="38" applyNumberFormat="1" applyFont="1" applyBorder="1" applyAlignment="1">
      <alignment horizontal="center" vertical="center" wrapText="1" shrinkToFit="1"/>
    </xf>
    <xf numFmtId="49" fontId="12" fillId="0" borderId="10" xfId="38" applyNumberFormat="1" applyFont="1" applyBorder="1" applyAlignment="1">
      <alignment horizontal="center" vertical="center" wrapText="1" shrinkToFit="1"/>
    </xf>
    <xf numFmtId="43" fontId="5" fillId="0" borderId="0" xfId="38" applyNumberFormat="1" applyFont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43" fontId="9" fillId="0" borderId="10" xfId="38" applyNumberFormat="1" applyFont="1" applyBorder="1" applyAlignment="1">
      <alignment horizontal="center" vertical="center" wrapText="1" shrinkToFit="1"/>
    </xf>
    <xf numFmtId="43" fontId="4" fillId="0" borderId="10" xfId="38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 shrinkToFit="1"/>
    </xf>
    <xf numFmtId="14" fontId="5" fillId="0" borderId="0" xfId="0" applyNumberFormat="1" applyFont="1" applyAlignment="1">
      <alignment vertical="center" shrinkToFit="1"/>
    </xf>
    <xf numFmtId="14" fontId="5" fillId="0" borderId="0" xfId="0" applyNumberFormat="1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43" fontId="5" fillId="0" borderId="0" xfId="38" applyNumberFormat="1" applyFont="1" applyAlignment="1">
      <alignment vertical="center" shrinkToFit="1"/>
    </xf>
    <xf numFmtId="49" fontId="1" fillId="0" borderId="0" xfId="0" applyNumberFormat="1" applyFont="1" applyAlignment="1">
      <alignment vertical="center"/>
    </xf>
  </cellXfs>
  <cellStyles count="55">
    <cellStyle name="Normal" xfId="0"/>
    <cellStyle name="常规 42 2" xfId="15"/>
    <cellStyle name="常规 42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千位分隔 2" xfId="23"/>
    <cellStyle name="标题 1" xfId="24"/>
    <cellStyle name="解释性文本" xfId="25"/>
    <cellStyle name="千位分隔 3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workbookViewId="0" topLeftCell="A1">
      <selection activeCell="A2" sqref="A2:U2"/>
    </sheetView>
  </sheetViews>
  <sheetFormatPr defaultColWidth="9.00390625" defaultRowHeight="30" customHeight="1"/>
  <cols>
    <col min="1" max="19" width="8.625" style="77" customWidth="1"/>
    <col min="20" max="20" width="8.625" style="80" customWidth="1"/>
    <col min="21" max="251" width="8.625" style="77" customWidth="1"/>
    <col min="252" max="252" width="8.625" style="77" bestFit="1" customWidth="1"/>
    <col min="253" max="16384" width="9.00390625" style="77" customWidth="1"/>
  </cols>
  <sheetData>
    <row r="1" spans="1:21" ht="30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30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s="76" customFormat="1" ht="21.75" customHeight="1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1"/>
      <c r="U3" s="83"/>
    </row>
    <row r="4" spans="1:21" s="76" customFormat="1" ht="30" customHeight="1">
      <c r="A4" s="85" t="s">
        <v>3</v>
      </c>
      <c r="B4" s="86" t="s">
        <v>4</v>
      </c>
      <c r="C4" s="86"/>
      <c r="D4" s="86"/>
      <c r="E4" s="86"/>
      <c r="F4" s="86"/>
      <c r="G4" s="86"/>
      <c r="H4" s="86"/>
      <c r="I4" s="86"/>
      <c r="J4" s="86"/>
      <c r="K4" s="86"/>
      <c r="L4" s="94" t="s">
        <v>5</v>
      </c>
      <c r="M4" s="94"/>
      <c r="N4" s="94"/>
      <c r="O4" s="97" t="s">
        <v>6</v>
      </c>
      <c r="P4" s="98"/>
      <c r="Q4" s="98"/>
      <c r="R4" s="102"/>
      <c r="S4" s="103"/>
      <c r="T4" s="104" t="s">
        <v>7</v>
      </c>
      <c r="U4" s="113" t="s">
        <v>8</v>
      </c>
    </row>
    <row r="5" spans="1:21" s="77" customFormat="1" ht="60" customHeight="1">
      <c r="A5" s="85"/>
      <c r="B5" s="87" t="s">
        <v>9</v>
      </c>
      <c r="C5" s="88" t="s">
        <v>10</v>
      </c>
      <c r="D5" s="88" t="s">
        <v>11</v>
      </c>
      <c r="E5" s="85" t="s">
        <v>12</v>
      </c>
      <c r="F5" s="85" t="s">
        <v>13</v>
      </c>
      <c r="G5" s="93" t="s">
        <v>14</v>
      </c>
      <c r="H5" s="87" t="s">
        <v>15</v>
      </c>
      <c r="I5" s="95" t="s">
        <v>16</v>
      </c>
      <c r="J5" s="95" t="s">
        <v>17</v>
      </c>
      <c r="K5" s="95" t="s">
        <v>18</v>
      </c>
      <c r="L5" s="96" t="s">
        <v>19</v>
      </c>
      <c r="M5" s="99" t="s">
        <v>20</v>
      </c>
      <c r="N5" s="100" t="s">
        <v>21</v>
      </c>
      <c r="O5" s="85" t="s">
        <v>12</v>
      </c>
      <c r="P5" s="85" t="s">
        <v>13</v>
      </c>
      <c r="Q5" s="95" t="s">
        <v>22</v>
      </c>
      <c r="R5" s="93" t="s">
        <v>23</v>
      </c>
      <c r="S5" s="93" t="s">
        <v>24</v>
      </c>
      <c r="T5" s="105"/>
      <c r="U5" s="113"/>
    </row>
    <row r="6" spans="1:21" s="76" customFormat="1" ht="30" customHeight="1">
      <c r="A6" s="8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106"/>
      <c r="U6" s="85"/>
    </row>
    <row r="7" spans="1:21" s="77" customFormat="1" ht="30" customHeight="1">
      <c r="A7" s="89">
        <v>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106"/>
      <c r="U7" s="89"/>
    </row>
    <row r="8" spans="1:21" s="77" customFormat="1" ht="30" customHeight="1">
      <c r="A8" s="89">
        <v>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106"/>
      <c r="U8" s="89"/>
    </row>
    <row r="9" spans="1:21" s="78" customFormat="1" ht="30" customHeight="1">
      <c r="A9" s="89">
        <v>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106"/>
      <c r="U9" s="89"/>
    </row>
    <row r="10" spans="1:21" s="78" customFormat="1" ht="30" customHeight="1">
      <c r="A10" s="89">
        <v>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106"/>
      <c r="U10" s="89"/>
    </row>
    <row r="11" spans="1:21" s="78" customFormat="1" ht="30" customHeight="1">
      <c r="A11" s="89">
        <v>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106"/>
      <c r="U11" s="89"/>
    </row>
    <row r="12" spans="1:21" s="77" customFormat="1" ht="30" customHeight="1">
      <c r="A12" s="89">
        <v>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6"/>
      <c r="U12" s="89"/>
    </row>
    <row r="13" spans="1:21" s="77" customFormat="1" ht="30" customHeight="1">
      <c r="A13" s="89">
        <v>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106"/>
      <c r="U13" s="89"/>
    </row>
    <row r="14" spans="1:21" s="77" customFormat="1" ht="30" customHeight="1">
      <c r="A14" s="89">
        <v>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106"/>
      <c r="U14" s="89"/>
    </row>
    <row r="15" spans="1:21" s="78" customFormat="1" ht="30" customHeight="1">
      <c r="A15" s="89">
        <v>10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106"/>
      <c r="U15" s="89"/>
    </row>
    <row r="16" spans="1:21" s="78" customFormat="1" ht="30" customHeight="1">
      <c r="A16" s="89">
        <v>11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106"/>
      <c r="U16" s="89"/>
    </row>
    <row r="17" spans="1:21" s="78" customFormat="1" ht="30" customHeight="1">
      <c r="A17" s="89">
        <v>12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106"/>
      <c r="U17" s="89"/>
    </row>
    <row r="18" spans="1:21" s="77" customFormat="1" ht="30" customHeight="1">
      <c r="A18" s="89">
        <v>13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106"/>
      <c r="U18" s="89"/>
    </row>
    <row r="19" spans="1:21" s="77" customFormat="1" ht="30" customHeight="1">
      <c r="A19" s="89">
        <v>14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106"/>
      <c r="U19" s="89"/>
    </row>
    <row r="20" spans="1:21" s="77" customFormat="1" ht="30" customHeight="1">
      <c r="A20" s="86" t="s">
        <v>25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107"/>
      <c r="U20" s="86"/>
    </row>
    <row r="21" spans="1:25" s="79" customFormat="1" ht="27" customHeight="1">
      <c r="A21" s="90"/>
      <c r="B21" s="91" t="s">
        <v>26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08" t="s">
        <v>27</v>
      </c>
      <c r="R21" s="109"/>
      <c r="S21" s="110"/>
      <c r="T21" s="111"/>
      <c r="U21" s="91"/>
      <c r="V21" s="114"/>
      <c r="W21" s="114"/>
      <c r="X21" s="115"/>
      <c r="Y21" s="116"/>
    </row>
    <row r="22" spans="1:21" ht="30" customHeight="1">
      <c r="A22" s="84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112"/>
      <c r="U22" s="92"/>
    </row>
  </sheetData>
  <sheetProtection/>
  <mergeCells count="8">
    <mergeCell ref="A1:U1"/>
    <mergeCell ref="A2:U2"/>
    <mergeCell ref="B4:K4"/>
    <mergeCell ref="L4:N4"/>
    <mergeCell ref="O4:S4"/>
    <mergeCell ref="A4:A5"/>
    <mergeCell ref="T4:T5"/>
    <mergeCell ref="U4:U5"/>
  </mergeCells>
  <printOptions horizontalCentered="1"/>
  <pageMargins left="0" right="0" top="0.5902777777777778" bottom="0.19652777777777777" header="0.5111111111111111" footer="0.511111111111111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28" sqref="E28"/>
    </sheetView>
  </sheetViews>
  <sheetFormatPr defaultColWidth="8.75390625" defaultRowHeight="14.25"/>
  <cols>
    <col min="1" max="1" width="4.625" style="54" customWidth="1"/>
    <col min="2" max="2" width="16.875" style="0" customWidth="1"/>
    <col min="3" max="3" width="26.125" style="0" customWidth="1"/>
    <col min="4" max="5" width="17.125" style="0" customWidth="1"/>
  </cols>
  <sheetData>
    <row r="1" spans="2:5" ht="24" customHeight="1">
      <c r="B1" s="55"/>
      <c r="C1" s="55"/>
      <c r="D1" s="55"/>
      <c r="E1" s="55"/>
    </row>
    <row r="2" spans="1:5" ht="27" customHeight="1">
      <c r="A2" s="56" t="s">
        <v>28</v>
      </c>
      <c r="B2" s="56"/>
      <c r="C2" s="56"/>
      <c r="D2" s="56"/>
      <c r="E2" s="56"/>
    </row>
    <row r="3" spans="1:5" ht="27" customHeight="1">
      <c r="A3" s="56" t="s">
        <v>29</v>
      </c>
      <c r="B3" s="56"/>
      <c r="C3" s="56"/>
      <c r="D3" s="56"/>
      <c r="E3" s="56"/>
    </row>
    <row r="4" spans="2:5" ht="18.75" customHeight="1">
      <c r="B4" s="57" t="str">
        <f>'设备清单 '!A3</f>
        <v>单位：</v>
      </c>
      <c r="C4" s="58"/>
      <c r="D4" s="58"/>
      <c r="E4" s="71" t="s">
        <v>30</v>
      </c>
    </row>
    <row r="5" spans="1:5" ht="25.5" customHeight="1">
      <c r="A5" s="59" t="s">
        <v>3</v>
      </c>
      <c r="B5" s="60" t="s">
        <v>31</v>
      </c>
      <c r="C5" s="60" t="s">
        <v>32</v>
      </c>
      <c r="D5" s="60" t="s">
        <v>33</v>
      </c>
      <c r="E5" s="72" t="s">
        <v>34</v>
      </c>
    </row>
    <row r="6" spans="1:5" ht="25.5" customHeight="1">
      <c r="A6" s="61">
        <v>1</v>
      </c>
      <c r="B6" s="62">
        <v>42323</v>
      </c>
      <c r="C6" s="63" t="s">
        <v>35</v>
      </c>
      <c r="D6" s="64" t="s">
        <v>36</v>
      </c>
      <c r="E6" s="73">
        <v>30769.23</v>
      </c>
    </row>
    <row r="7" spans="1:5" ht="25.5" customHeight="1">
      <c r="A7" s="61">
        <v>2</v>
      </c>
      <c r="B7" s="62">
        <v>42306</v>
      </c>
      <c r="C7" s="63" t="s">
        <v>37</v>
      </c>
      <c r="D7" s="64" t="s">
        <v>38</v>
      </c>
      <c r="E7" s="73">
        <v>125213.68</v>
      </c>
    </row>
    <row r="8" spans="1:5" ht="25.5" customHeight="1">
      <c r="A8" s="61">
        <v>3</v>
      </c>
      <c r="B8" s="62">
        <v>42277</v>
      </c>
      <c r="C8" s="63" t="s">
        <v>39</v>
      </c>
      <c r="D8" s="64" t="s">
        <v>40</v>
      </c>
      <c r="E8" s="73">
        <v>76923.08</v>
      </c>
    </row>
    <row r="9" spans="1:5" ht="25.5" customHeight="1">
      <c r="A9" s="61">
        <v>4</v>
      </c>
      <c r="B9" s="62">
        <v>42399</v>
      </c>
      <c r="C9" s="63" t="s">
        <v>41</v>
      </c>
      <c r="D9" s="64" t="s">
        <v>42</v>
      </c>
      <c r="E9" s="73">
        <v>256581.18</v>
      </c>
    </row>
    <row r="10" spans="1:5" ht="25.5" customHeight="1">
      <c r="A10" s="61">
        <v>5</v>
      </c>
      <c r="B10" s="62">
        <v>42399</v>
      </c>
      <c r="C10" s="63" t="s">
        <v>41</v>
      </c>
      <c r="D10" s="64" t="s">
        <v>43</v>
      </c>
      <c r="E10" s="73">
        <v>71623.09</v>
      </c>
    </row>
    <row r="11" spans="1:5" ht="25.5" customHeight="1">
      <c r="A11" s="61">
        <v>6</v>
      </c>
      <c r="B11" s="62">
        <v>42399</v>
      </c>
      <c r="C11" s="63" t="s">
        <v>41</v>
      </c>
      <c r="D11" s="64" t="s">
        <v>44</v>
      </c>
      <c r="E11" s="73">
        <v>10965.82</v>
      </c>
    </row>
    <row r="12" spans="1:5" ht="25.5" customHeight="1">
      <c r="A12" s="61">
        <v>7</v>
      </c>
      <c r="B12" s="62">
        <v>42428</v>
      </c>
      <c r="C12" s="63" t="s">
        <v>41</v>
      </c>
      <c r="D12" s="64" t="s">
        <v>45</v>
      </c>
      <c r="E12" s="73">
        <v>56023.59</v>
      </c>
    </row>
    <row r="13" spans="1:5" ht="25.5" customHeight="1">
      <c r="A13" s="61">
        <v>8</v>
      </c>
      <c r="B13" s="62">
        <v>42457</v>
      </c>
      <c r="C13" s="63" t="s">
        <v>41</v>
      </c>
      <c r="D13" s="64" t="s">
        <v>46</v>
      </c>
      <c r="E13" s="73">
        <v>146324.79</v>
      </c>
    </row>
    <row r="14" spans="1:5" ht="25.5" customHeight="1">
      <c r="A14" s="61">
        <v>9</v>
      </c>
      <c r="B14" s="62">
        <v>42488</v>
      </c>
      <c r="C14" s="63" t="s">
        <v>41</v>
      </c>
      <c r="D14" s="64" t="s">
        <v>47</v>
      </c>
      <c r="E14" s="73">
        <v>25175.540000000066</v>
      </c>
    </row>
    <row r="15" spans="1:5" ht="25.5" customHeight="1">
      <c r="A15" s="61">
        <v>10</v>
      </c>
      <c r="B15" s="62">
        <v>42248</v>
      </c>
      <c r="C15" s="63" t="s">
        <v>48</v>
      </c>
      <c r="D15" s="62" t="s">
        <v>49</v>
      </c>
      <c r="E15" s="73">
        <v>100000</v>
      </c>
    </row>
    <row r="16" spans="1:5" ht="25.5" customHeight="1">
      <c r="A16" s="61">
        <v>11</v>
      </c>
      <c r="B16" s="62">
        <v>42399</v>
      </c>
      <c r="C16" s="63" t="s">
        <v>50</v>
      </c>
      <c r="D16" s="64" t="s">
        <v>51</v>
      </c>
      <c r="E16" s="73">
        <v>20150</v>
      </c>
    </row>
    <row r="17" spans="1:5" ht="25.5" customHeight="1">
      <c r="A17" s="61">
        <v>12</v>
      </c>
      <c r="B17" s="62">
        <v>42428</v>
      </c>
      <c r="C17" s="63" t="s">
        <v>50</v>
      </c>
      <c r="D17" s="64" t="s">
        <v>52</v>
      </c>
      <c r="E17" s="73">
        <v>20150</v>
      </c>
    </row>
    <row r="18" spans="1:5" ht="25.5" customHeight="1">
      <c r="A18" s="61">
        <v>13</v>
      </c>
      <c r="B18" s="62">
        <v>42457</v>
      </c>
      <c r="C18" s="63" t="s">
        <v>50</v>
      </c>
      <c r="D18" s="64" t="s">
        <v>53</v>
      </c>
      <c r="E18" s="73">
        <v>20300</v>
      </c>
    </row>
    <row r="19" spans="1:5" ht="25.5" customHeight="1">
      <c r="A19" s="61">
        <v>14</v>
      </c>
      <c r="B19" s="62">
        <v>42583</v>
      </c>
      <c r="C19" s="65" t="s">
        <v>54</v>
      </c>
      <c r="D19" s="62" t="s">
        <v>55</v>
      </c>
      <c r="E19" s="73">
        <v>28645</v>
      </c>
    </row>
    <row r="20" spans="1:5" ht="25.5" customHeight="1">
      <c r="A20" s="61">
        <v>15</v>
      </c>
      <c r="B20" s="62">
        <v>42248</v>
      </c>
      <c r="C20" s="63" t="s">
        <v>56</v>
      </c>
      <c r="D20" s="64" t="s">
        <v>57</v>
      </c>
      <c r="E20" s="73">
        <v>8055</v>
      </c>
    </row>
    <row r="21" spans="1:5" ht="25.5" customHeight="1">
      <c r="A21" s="61">
        <v>16</v>
      </c>
      <c r="B21" s="62">
        <v>42309</v>
      </c>
      <c r="C21" s="63" t="s">
        <v>56</v>
      </c>
      <c r="D21" s="62" t="s">
        <v>58</v>
      </c>
      <c r="E21" s="73">
        <v>2050</v>
      </c>
    </row>
    <row r="22" spans="1:5" ht="25.5" customHeight="1">
      <c r="A22" s="61">
        <v>17</v>
      </c>
      <c r="B22" s="62">
        <v>42583</v>
      </c>
      <c r="C22" s="63" t="s">
        <v>56</v>
      </c>
      <c r="D22" s="62" t="s">
        <v>59</v>
      </c>
      <c r="E22" s="73">
        <v>1050</v>
      </c>
    </row>
    <row r="23" spans="1:5" ht="25.5" customHeight="1">
      <c r="A23" s="66" t="s">
        <v>60</v>
      </c>
      <c r="B23" s="67"/>
      <c r="C23" s="67"/>
      <c r="D23" s="67"/>
      <c r="E23" s="74">
        <f>SUBTOTAL(9,E6:E22)</f>
        <v>1000000</v>
      </c>
    </row>
    <row r="24" spans="2:5" ht="15.75">
      <c r="B24" s="68"/>
      <c r="C24" s="68"/>
      <c r="D24" s="68"/>
      <c r="E24" s="75"/>
    </row>
    <row r="25" spans="2:5" ht="15.75">
      <c r="B25" s="69" t="s">
        <v>26</v>
      </c>
      <c r="C25" s="69"/>
      <c r="D25" s="70" t="s">
        <v>27</v>
      </c>
      <c r="E25" s="70"/>
    </row>
  </sheetData>
  <sheetProtection/>
  <autoFilter ref="B5:E22"/>
  <mergeCells count="4">
    <mergeCell ref="B1:E1"/>
    <mergeCell ref="A2:E2"/>
    <mergeCell ref="A3:E3"/>
    <mergeCell ref="A23:D23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13" sqref="F13"/>
    </sheetView>
  </sheetViews>
  <sheetFormatPr defaultColWidth="8.75390625" defaultRowHeight="14.25"/>
  <cols>
    <col min="2" max="2" width="5.875" style="0" customWidth="1"/>
    <col min="3" max="3" width="26.875" style="0" customWidth="1"/>
    <col min="4" max="6" width="11.375" style="0" customWidth="1"/>
  </cols>
  <sheetData>
    <row r="1" spans="1:6" ht="28.5" customHeight="1">
      <c r="A1" s="25" t="s">
        <v>61</v>
      </c>
      <c r="B1" s="25"/>
      <c r="C1" s="25"/>
      <c r="D1" s="25"/>
      <c r="E1" s="25"/>
      <c r="F1" s="25"/>
    </row>
    <row r="2" spans="1:6" ht="21.75" customHeight="1">
      <c r="A2" s="26" t="s">
        <v>62</v>
      </c>
      <c r="B2" s="26"/>
      <c r="C2" s="26"/>
      <c r="D2" s="26"/>
      <c r="E2" s="26"/>
      <c r="F2" s="26"/>
    </row>
    <row r="3" spans="1:6" ht="21.75" customHeight="1">
      <c r="A3" s="26" t="s">
        <v>63</v>
      </c>
      <c r="B3" s="26"/>
      <c r="C3" s="26"/>
      <c r="D3" s="26"/>
      <c r="E3" s="26"/>
      <c r="F3" s="26"/>
    </row>
    <row r="4" spans="1:6" ht="15.75">
      <c r="A4" s="27" t="s">
        <v>64</v>
      </c>
      <c r="B4" s="28"/>
      <c r="C4" s="29"/>
      <c r="D4" s="30"/>
      <c r="E4" s="30"/>
      <c r="F4" s="45" t="s">
        <v>30</v>
      </c>
    </row>
    <row r="5" spans="1:6" ht="15.75">
      <c r="A5" s="31" t="s">
        <v>31</v>
      </c>
      <c r="B5" s="32" t="s">
        <v>33</v>
      </c>
      <c r="C5" s="32" t="s">
        <v>32</v>
      </c>
      <c r="D5" s="33" t="s">
        <v>65</v>
      </c>
      <c r="E5" s="32" t="s">
        <v>34</v>
      </c>
      <c r="F5" s="46" t="s">
        <v>66</v>
      </c>
    </row>
    <row r="6" spans="1:6" ht="15.75">
      <c r="A6" s="34"/>
      <c r="B6" s="35"/>
      <c r="C6" s="36"/>
      <c r="D6" s="37"/>
      <c r="E6" s="47"/>
      <c r="F6" s="48">
        <f>+D6</f>
        <v>0</v>
      </c>
    </row>
    <row r="7" spans="1:6" ht="15.75">
      <c r="A7" s="34"/>
      <c r="B7" s="35"/>
      <c r="C7" s="36"/>
      <c r="D7" s="37"/>
      <c r="E7" s="49"/>
      <c r="F7" s="48">
        <f>F6-E7</f>
        <v>0</v>
      </c>
    </row>
    <row r="8" spans="1:6" ht="15.75">
      <c r="A8" s="34"/>
      <c r="B8" s="35"/>
      <c r="C8" s="36"/>
      <c r="D8" s="37"/>
      <c r="E8" s="49"/>
      <c r="F8" s="48">
        <f aca="true" t="shared" si="0" ref="F8:F17">F7-E8</f>
        <v>0</v>
      </c>
    </row>
    <row r="9" spans="1:6" ht="15.75">
      <c r="A9" s="38"/>
      <c r="B9" s="35"/>
      <c r="C9" s="36"/>
      <c r="D9" s="37"/>
      <c r="E9" s="47"/>
      <c r="F9" s="48">
        <f t="shared" si="0"/>
        <v>0</v>
      </c>
    </row>
    <row r="10" spans="1:6" ht="15.75">
      <c r="A10" s="34"/>
      <c r="B10" s="35"/>
      <c r="C10" s="36"/>
      <c r="D10" s="37"/>
      <c r="E10" s="49"/>
      <c r="F10" s="48">
        <f t="shared" si="0"/>
        <v>0</v>
      </c>
    </row>
    <row r="11" spans="1:6" ht="15.75">
      <c r="A11" s="34"/>
      <c r="B11" s="35"/>
      <c r="C11" s="36"/>
      <c r="D11" s="37"/>
      <c r="E11" s="49"/>
      <c r="F11" s="48">
        <f t="shared" si="0"/>
        <v>0</v>
      </c>
    </row>
    <row r="12" spans="1:6" ht="15.75">
      <c r="A12" s="34"/>
      <c r="B12" s="35"/>
      <c r="C12" s="39"/>
      <c r="D12" s="37"/>
      <c r="E12" s="49"/>
      <c r="F12" s="48">
        <f t="shared" si="0"/>
        <v>0</v>
      </c>
    </row>
    <row r="13" spans="1:6" ht="15.75">
      <c r="A13" s="34"/>
      <c r="B13" s="35"/>
      <c r="C13" s="36"/>
      <c r="D13" s="37"/>
      <c r="E13" s="49"/>
      <c r="F13" s="48">
        <f t="shared" si="0"/>
        <v>0</v>
      </c>
    </row>
    <row r="14" spans="1:6" ht="15.75">
      <c r="A14" s="34"/>
      <c r="B14" s="35"/>
      <c r="C14" s="36"/>
      <c r="D14" s="37"/>
      <c r="E14" s="49"/>
      <c r="F14" s="48">
        <f t="shared" si="0"/>
        <v>0</v>
      </c>
    </row>
    <row r="15" spans="1:6" ht="15.75">
      <c r="A15" s="38"/>
      <c r="B15" s="35"/>
      <c r="C15" s="36"/>
      <c r="D15" s="37"/>
      <c r="E15" s="49"/>
      <c r="F15" s="48">
        <f t="shared" si="0"/>
        <v>0</v>
      </c>
    </row>
    <row r="16" spans="1:6" ht="15.75">
      <c r="A16" s="34"/>
      <c r="B16" s="35"/>
      <c r="C16" s="39"/>
      <c r="D16" s="37"/>
      <c r="E16" s="49"/>
      <c r="F16" s="48">
        <f t="shared" si="0"/>
        <v>0</v>
      </c>
    </row>
    <row r="17" spans="1:6" ht="15.75">
      <c r="A17" s="38"/>
      <c r="B17" s="35"/>
      <c r="C17" s="36"/>
      <c r="D17" s="37"/>
      <c r="E17" s="49"/>
      <c r="F17" s="48">
        <f t="shared" si="0"/>
        <v>0</v>
      </c>
    </row>
    <row r="18" spans="1:6" ht="15.75">
      <c r="A18" s="34"/>
      <c r="B18" s="35"/>
      <c r="C18" s="36"/>
      <c r="D18" s="37"/>
      <c r="E18" s="49"/>
      <c r="F18" s="48">
        <f>D18+F17</f>
        <v>0</v>
      </c>
    </row>
    <row r="19" spans="1:6" ht="15.75">
      <c r="A19" s="38"/>
      <c r="B19" s="35"/>
      <c r="C19" s="36"/>
      <c r="D19" s="37"/>
      <c r="E19" s="50"/>
      <c r="F19" s="48">
        <f>F18-E19</f>
        <v>0</v>
      </c>
    </row>
    <row r="20" spans="1:6" ht="15.75">
      <c r="A20" s="38"/>
      <c r="B20" s="35"/>
      <c r="C20" s="36"/>
      <c r="D20" s="37"/>
      <c r="E20" s="49"/>
      <c r="F20" s="48">
        <f aca="true" t="shared" si="1" ref="F20:F30">F19-E20</f>
        <v>0</v>
      </c>
    </row>
    <row r="21" spans="1:6" ht="15.75">
      <c r="A21" s="38"/>
      <c r="B21" s="35"/>
      <c r="C21" s="36"/>
      <c r="D21" s="37"/>
      <c r="E21" s="49"/>
      <c r="F21" s="48">
        <f t="shared" si="1"/>
        <v>0</v>
      </c>
    </row>
    <row r="22" spans="1:6" ht="15.75">
      <c r="A22" s="38"/>
      <c r="B22" s="35"/>
      <c r="C22" s="36"/>
      <c r="D22" s="37"/>
      <c r="E22" s="49"/>
      <c r="F22" s="48">
        <f t="shared" si="1"/>
        <v>0</v>
      </c>
    </row>
    <row r="23" spans="1:6" ht="15.75">
      <c r="A23" s="38"/>
      <c r="B23" s="35"/>
      <c r="C23" s="39"/>
      <c r="D23" s="37"/>
      <c r="E23" s="49"/>
      <c r="F23" s="48">
        <f t="shared" si="1"/>
        <v>0</v>
      </c>
    </row>
    <row r="24" spans="1:6" ht="15.75">
      <c r="A24" s="38"/>
      <c r="B24" s="35"/>
      <c r="C24" s="36"/>
      <c r="D24" s="37"/>
      <c r="E24" s="49"/>
      <c r="F24" s="48">
        <f t="shared" si="1"/>
        <v>0</v>
      </c>
    </row>
    <row r="25" spans="1:6" ht="15.75">
      <c r="A25" s="38"/>
      <c r="B25" s="35"/>
      <c r="C25" s="36"/>
      <c r="D25" s="37"/>
      <c r="E25" s="49"/>
      <c r="F25" s="48">
        <f t="shared" si="1"/>
        <v>0</v>
      </c>
    </row>
    <row r="26" spans="1:6" ht="15.75">
      <c r="A26" s="38"/>
      <c r="B26" s="35"/>
      <c r="C26" s="36"/>
      <c r="D26" s="37"/>
      <c r="E26" s="49"/>
      <c r="F26" s="48">
        <f t="shared" si="1"/>
        <v>0</v>
      </c>
    </row>
    <row r="27" spans="1:6" ht="15.75">
      <c r="A27" s="38"/>
      <c r="B27" s="35"/>
      <c r="C27" s="36"/>
      <c r="D27" s="37"/>
      <c r="E27" s="49"/>
      <c r="F27" s="48">
        <f t="shared" si="1"/>
        <v>0</v>
      </c>
    </row>
    <row r="28" spans="1:6" ht="15.75">
      <c r="A28" s="38"/>
      <c r="B28" s="35"/>
      <c r="C28" s="36"/>
      <c r="D28" s="37"/>
      <c r="E28" s="49"/>
      <c r="F28" s="48">
        <f t="shared" si="1"/>
        <v>0</v>
      </c>
    </row>
    <row r="29" spans="1:6" ht="15.75">
      <c r="A29" s="38"/>
      <c r="B29" s="35"/>
      <c r="C29" s="39"/>
      <c r="D29" s="37"/>
      <c r="E29" s="49"/>
      <c r="F29" s="48">
        <f t="shared" si="1"/>
        <v>0</v>
      </c>
    </row>
    <row r="30" spans="1:6" ht="15.75">
      <c r="A30" s="38"/>
      <c r="B30" s="35"/>
      <c r="C30" s="36"/>
      <c r="D30" s="37"/>
      <c r="E30" s="49"/>
      <c r="F30" s="48">
        <f t="shared" si="1"/>
        <v>0</v>
      </c>
    </row>
    <row r="31" spans="1:6" ht="15.75">
      <c r="A31" s="34"/>
      <c r="B31" s="35"/>
      <c r="C31" s="36"/>
      <c r="D31" s="37"/>
      <c r="E31" s="49"/>
      <c r="F31" s="48"/>
    </row>
    <row r="32" spans="1:6" ht="15.75">
      <c r="A32" s="40"/>
      <c r="B32" s="41"/>
      <c r="C32" s="41" t="s">
        <v>60</v>
      </c>
      <c r="D32" s="42">
        <f>SUM(D6:D31)</f>
        <v>0</v>
      </c>
      <c r="E32" s="51">
        <f>SUM(E6:E31)</f>
        <v>0</v>
      </c>
      <c r="F32" s="52" t="s">
        <v>67</v>
      </c>
    </row>
    <row r="33" spans="1:6" ht="15.75">
      <c r="A33" s="43"/>
      <c r="B33" s="43"/>
      <c r="C33" s="44" t="s">
        <v>26</v>
      </c>
      <c r="D33" s="44"/>
      <c r="E33" s="44" t="s">
        <v>27</v>
      </c>
      <c r="F33" s="53"/>
    </row>
  </sheetData>
  <sheetProtection/>
  <mergeCells count="3">
    <mergeCell ref="A1:F1"/>
    <mergeCell ref="A2:F2"/>
    <mergeCell ref="A3:F3"/>
  </mergeCells>
  <printOptions/>
  <pageMargins left="0.6986111111111111" right="0.6986111111111111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D7">
      <selection activeCell="D3" sqref="D3"/>
    </sheetView>
  </sheetViews>
  <sheetFormatPr defaultColWidth="9.00390625" defaultRowHeight="14.25"/>
  <cols>
    <col min="1" max="1" width="12.125" style="2" hidden="1" customWidth="1"/>
    <col min="2" max="2" width="11.125" style="2" hidden="1" customWidth="1"/>
    <col min="3" max="3" width="12.125" style="2" hidden="1" customWidth="1"/>
    <col min="4" max="4" width="3.625" style="2" customWidth="1"/>
    <col min="5" max="5" width="8.625" style="3" customWidth="1"/>
    <col min="6" max="6" width="6.00390625" style="2" customWidth="1"/>
    <col min="7" max="7" width="12.00390625" style="2" customWidth="1"/>
    <col min="8" max="8" width="11.375" style="2" customWidth="1"/>
    <col min="9" max="9" width="25.00390625" style="2" customWidth="1"/>
    <col min="10" max="10" width="4.875" style="2" customWidth="1"/>
    <col min="11" max="11" width="16.375" style="4" customWidth="1"/>
    <col min="12" max="16384" width="9.00390625" style="2" customWidth="1"/>
  </cols>
  <sheetData>
    <row r="1" spans="1:11" ht="29.25" customHeight="1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  <c r="K1" s="18"/>
    </row>
    <row r="2" spans="1:11" s="1" customFormat="1" ht="29.25" customHeight="1">
      <c r="A2" s="2" t="s">
        <v>69</v>
      </c>
      <c r="B2" s="2"/>
      <c r="C2" s="2"/>
      <c r="D2" s="6" t="str">
        <f>'设备清单 '!A3:A3</f>
        <v>单位：</v>
      </c>
      <c r="E2" s="6"/>
      <c r="F2" s="6"/>
      <c r="G2" s="6"/>
      <c r="H2" s="6"/>
      <c r="I2" s="19"/>
      <c r="J2" s="19"/>
      <c r="K2" s="20" t="s">
        <v>30</v>
      </c>
    </row>
    <row r="3" spans="4:11" ht="9.75" customHeight="1">
      <c r="D3" s="7"/>
      <c r="E3" s="14"/>
      <c r="F3" s="7"/>
      <c r="G3" s="7"/>
      <c r="H3" s="7"/>
      <c r="I3" s="7"/>
      <c r="J3" s="7"/>
      <c r="K3" s="21"/>
    </row>
    <row r="4" spans="1:11" s="1" customFormat="1" ht="28.5" customHeight="1">
      <c r="A4" s="8" t="s">
        <v>70</v>
      </c>
      <c r="B4" s="8" t="s">
        <v>71</v>
      </c>
      <c r="C4" s="8" t="s">
        <v>72</v>
      </c>
      <c r="D4" s="9" t="s">
        <v>3</v>
      </c>
      <c r="E4" s="15" t="s">
        <v>31</v>
      </c>
      <c r="F4" s="9" t="s">
        <v>33</v>
      </c>
      <c r="G4" s="9" t="s">
        <v>12</v>
      </c>
      <c r="H4" s="9" t="s">
        <v>13</v>
      </c>
      <c r="I4" s="9" t="s">
        <v>73</v>
      </c>
      <c r="J4" s="9" t="s">
        <v>15</v>
      </c>
      <c r="K4" s="22" t="s">
        <v>74</v>
      </c>
    </row>
    <row r="5" spans="1:11" ht="28.5" customHeight="1">
      <c r="A5" s="10">
        <v>41029</v>
      </c>
      <c r="B5" s="11">
        <v>29723</v>
      </c>
      <c r="C5" s="11" t="s">
        <v>75</v>
      </c>
      <c r="D5" s="12">
        <v>1</v>
      </c>
      <c r="E5" s="16">
        <v>41180</v>
      </c>
      <c r="F5" s="12">
        <v>45</v>
      </c>
      <c r="G5" s="12" t="s">
        <v>76</v>
      </c>
      <c r="H5" s="12" t="s">
        <v>77</v>
      </c>
      <c r="I5" s="23" t="s">
        <v>78</v>
      </c>
      <c r="J5" s="12">
        <v>2</v>
      </c>
      <c r="K5" s="24">
        <f>512820.51*4</f>
        <v>2051282.04</v>
      </c>
    </row>
    <row r="6" spans="1:11" ht="28.5" customHeight="1">
      <c r="A6" s="10">
        <v>41029</v>
      </c>
      <c r="B6" s="11">
        <v>29914</v>
      </c>
      <c r="C6" s="11" t="s">
        <v>75</v>
      </c>
      <c r="D6" s="12">
        <v>2</v>
      </c>
      <c r="E6" s="16">
        <v>41221</v>
      </c>
      <c r="F6" s="12">
        <v>34</v>
      </c>
      <c r="G6" s="12" t="s">
        <v>79</v>
      </c>
      <c r="H6" s="12" t="s">
        <v>80</v>
      </c>
      <c r="I6" s="23" t="s">
        <v>81</v>
      </c>
      <c r="J6" s="12">
        <v>1</v>
      </c>
      <c r="K6" s="24">
        <v>6153846.15</v>
      </c>
    </row>
    <row r="7" spans="1:11" ht="28.5" customHeight="1">
      <c r="A7" s="10">
        <v>41058</v>
      </c>
      <c r="B7" s="11">
        <v>29850</v>
      </c>
      <c r="C7" s="11" t="s">
        <v>75</v>
      </c>
      <c r="D7" s="12">
        <v>3</v>
      </c>
      <c r="E7" s="16">
        <v>41839</v>
      </c>
      <c r="F7" s="12">
        <v>52</v>
      </c>
      <c r="G7" s="12" t="s">
        <v>82</v>
      </c>
      <c r="H7" s="12" t="s">
        <v>83</v>
      </c>
      <c r="I7" s="23" t="s">
        <v>84</v>
      </c>
      <c r="J7" s="12">
        <v>1</v>
      </c>
      <c r="K7" s="24">
        <v>13675.21</v>
      </c>
    </row>
    <row r="8" spans="1:11" ht="28.5" customHeight="1">
      <c r="A8" s="10">
        <v>41058</v>
      </c>
      <c r="B8" s="11">
        <v>19579</v>
      </c>
      <c r="C8" s="11" t="s">
        <v>75</v>
      </c>
      <c r="D8" s="12">
        <v>4</v>
      </c>
      <c r="E8" s="16">
        <v>41839</v>
      </c>
      <c r="F8" s="12">
        <v>52</v>
      </c>
      <c r="G8" s="12" t="s">
        <v>82</v>
      </c>
      <c r="H8" s="12" t="s">
        <v>85</v>
      </c>
      <c r="I8" s="23" t="s">
        <v>84</v>
      </c>
      <c r="J8" s="12">
        <v>1</v>
      </c>
      <c r="K8" s="24">
        <v>21367.52</v>
      </c>
    </row>
    <row r="9" spans="1:11" ht="28.5" customHeight="1">
      <c r="A9" s="10">
        <v>41058</v>
      </c>
      <c r="B9" s="11">
        <v>19579</v>
      </c>
      <c r="C9" s="11" t="s">
        <v>75</v>
      </c>
      <c r="D9" s="12">
        <v>5</v>
      </c>
      <c r="E9" s="16">
        <v>41839</v>
      </c>
      <c r="F9" s="12">
        <v>52</v>
      </c>
      <c r="G9" s="12" t="s">
        <v>82</v>
      </c>
      <c r="H9" s="12" t="s">
        <v>86</v>
      </c>
      <c r="I9" s="23" t="s">
        <v>84</v>
      </c>
      <c r="J9" s="12">
        <v>3</v>
      </c>
      <c r="K9" s="24">
        <v>94871.79</v>
      </c>
    </row>
    <row r="10" spans="1:11" ht="28.5" customHeight="1">
      <c r="A10" s="10">
        <v>41058</v>
      </c>
      <c r="B10" s="11">
        <v>29894</v>
      </c>
      <c r="C10" s="11" t="s">
        <v>75</v>
      </c>
      <c r="D10" s="12">
        <v>6</v>
      </c>
      <c r="E10" s="16">
        <v>41863</v>
      </c>
      <c r="F10" s="12">
        <v>21</v>
      </c>
      <c r="G10" s="12" t="s">
        <v>87</v>
      </c>
      <c r="H10" s="12" t="s">
        <v>88</v>
      </c>
      <c r="I10" s="23" t="s">
        <v>89</v>
      </c>
      <c r="J10" s="12">
        <v>2</v>
      </c>
      <c r="K10" s="24">
        <v>119658.12</v>
      </c>
    </row>
    <row r="11" spans="1:11" ht="28.5" customHeight="1">
      <c r="A11" s="10">
        <v>41058</v>
      </c>
      <c r="B11" s="11">
        <v>29894</v>
      </c>
      <c r="C11" s="11" t="s">
        <v>75</v>
      </c>
      <c r="D11" s="12">
        <v>7</v>
      </c>
      <c r="E11" s="16">
        <v>41863</v>
      </c>
      <c r="F11" s="12">
        <v>21</v>
      </c>
      <c r="G11" s="12" t="s">
        <v>87</v>
      </c>
      <c r="H11" s="12" t="s">
        <v>90</v>
      </c>
      <c r="I11" s="23" t="s">
        <v>89</v>
      </c>
      <c r="J11" s="12">
        <v>1</v>
      </c>
      <c r="K11" s="24">
        <v>73162.39</v>
      </c>
    </row>
    <row r="12" spans="1:11" ht="28.5" customHeight="1">
      <c r="A12" s="10">
        <v>41058</v>
      </c>
      <c r="B12" s="11">
        <v>19667</v>
      </c>
      <c r="C12" s="11" t="s">
        <v>75</v>
      </c>
      <c r="D12" s="12">
        <v>8</v>
      </c>
      <c r="E12" s="16">
        <v>41863</v>
      </c>
      <c r="F12" s="12">
        <v>21</v>
      </c>
      <c r="G12" s="12" t="s">
        <v>87</v>
      </c>
      <c r="H12" s="12" t="s">
        <v>91</v>
      </c>
      <c r="I12" s="23" t="s">
        <v>89</v>
      </c>
      <c r="J12" s="12">
        <v>2</v>
      </c>
      <c r="K12" s="24">
        <v>180000</v>
      </c>
    </row>
    <row r="13" spans="1:11" ht="28.5" customHeight="1">
      <c r="A13" s="10">
        <v>41058</v>
      </c>
      <c r="B13" s="11">
        <v>19667</v>
      </c>
      <c r="C13" s="11" t="s">
        <v>75</v>
      </c>
      <c r="D13" s="12">
        <v>9</v>
      </c>
      <c r="E13" s="16">
        <v>41863</v>
      </c>
      <c r="F13" s="12">
        <v>21</v>
      </c>
      <c r="G13" s="12" t="s">
        <v>87</v>
      </c>
      <c r="H13" s="12" t="s">
        <v>92</v>
      </c>
      <c r="I13" s="23" t="s">
        <v>89</v>
      </c>
      <c r="J13" s="12">
        <v>1</v>
      </c>
      <c r="K13" s="24">
        <v>113846.15</v>
      </c>
    </row>
    <row r="14" spans="1:11" ht="28.5" customHeight="1">
      <c r="A14" s="10">
        <v>41058</v>
      </c>
      <c r="B14" s="11">
        <v>19679</v>
      </c>
      <c r="C14" s="11" t="s">
        <v>75</v>
      </c>
      <c r="D14" s="12">
        <v>10</v>
      </c>
      <c r="E14" s="16">
        <v>41863</v>
      </c>
      <c r="F14" s="12">
        <v>21</v>
      </c>
      <c r="G14" s="12" t="s">
        <v>87</v>
      </c>
      <c r="H14" s="12" t="s">
        <v>93</v>
      </c>
      <c r="I14" s="23" t="s">
        <v>89</v>
      </c>
      <c r="J14" s="12">
        <v>1</v>
      </c>
      <c r="K14" s="24">
        <v>75213.68</v>
      </c>
    </row>
    <row r="15" spans="1:11" ht="28.5" customHeight="1">
      <c r="A15" s="10">
        <v>41058</v>
      </c>
      <c r="B15" s="11">
        <v>19679</v>
      </c>
      <c r="C15" s="11" t="s">
        <v>75</v>
      </c>
      <c r="D15" s="12">
        <v>11</v>
      </c>
      <c r="E15" s="16">
        <v>41863</v>
      </c>
      <c r="F15" s="12">
        <v>21</v>
      </c>
      <c r="G15" s="12" t="s">
        <v>87</v>
      </c>
      <c r="H15" s="12" t="s">
        <v>94</v>
      </c>
      <c r="I15" s="23" t="s">
        <v>89</v>
      </c>
      <c r="J15" s="12">
        <v>3</v>
      </c>
      <c r="K15" s="24">
        <v>269230.77</v>
      </c>
    </row>
    <row r="16" spans="1:11" ht="28.5" customHeight="1">
      <c r="A16" s="10"/>
      <c r="B16" s="11"/>
      <c r="C16" s="11"/>
      <c r="D16" s="12"/>
      <c r="E16" s="16"/>
      <c r="F16" s="12"/>
      <c r="G16" s="12"/>
      <c r="H16" s="12"/>
      <c r="I16" s="23"/>
      <c r="J16" s="12"/>
      <c r="K16" s="24"/>
    </row>
    <row r="17" spans="1:11" ht="28.5" customHeight="1">
      <c r="A17" s="10"/>
      <c r="B17" s="11"/>
      <c r="C17" s="11"/>
      <c r="D17" s="12"/>
      <c r="E17" s="16"/>
      <c r="F17" s="12"/>
      <c r="G17" s="12"/>
      <c r="H17" s="12"/>
      <c r="I17" s="23"/>
      <c r="J17" s="12"/>
      <c r="K17" s="24"/>
    </row>
    <row r="18" spans="1:11" s="1" customFormat="1" ht="28.5" customHeight="1">
      <c r="A18" s="13"/>
      <c r="B18" s="8"/>
      <c r="C18" s="8"/>
      <c r="D18" s="9"/>
      <c r="E18" s="15"/>
      <c r="F18" s="9"/>
      <c r="G18" s="9" t="s">
        <v>25</v>
      </c>
      <c r="H18" s="9"/>
      <c r="I18" s="9"/>
      <c r="J18" s="9"/>
      <c r="K18" s="22">
        <f>SUBTOTAL(9,K5:K17)</f>
        <v>9166153.82</v>
      </c>
    </row>
    <row r="19" ht="11.25" customHeight="1"/>
    <row r="20" spans="5:10" ht="19.5" customHeight="1">
      <c r="E20" s="3" t="s">
        <v>26</v>
      </c>
      <c r="F20" s="3"/>
      <c r="G20" s="17"/>
      <c r="H20" s="17"/>
      <c r="I20" s="3" t="s">
        <v>27</v>
      </c>
      <c r="J20" s="3"/>
    </row>
    <row r="21" spans="5:10" ht="26.25" customHeight="1">
      <c r="E21" s="3" t="s">
        <v>95</v>
      </c>
      <c r="F21" s="3"/>
      <c r="I21" s="3" t="s">
        <v>95</v>
      </c>
      <c r="J21" s="3"/>
    </row>
  </sheetData>
  <sheetProtection/>
  <mergeCells count="2">
    <mergeCell ref="A1:K1"/>
    <mergeCell ref="D2:H2"/>
  </mergeCells>
  <printOptions horizontalCentered="1"/>
  <pageMargins left="0.15902777777777777" right="0.15902777777777777" top="0.38958333333333334" bottom="0.2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惠斌</dc:creator>
  <cp:keywords/>
  <dc:description/>
  <cp:lastModifiedBy>user</cp:lastModifiedBy>
  <cp:lastPrinted>2019-06-26T19:59:44Z</cp:lastPrinted>
  <dcterms:created xsi:type="dcterms:W3CDTF">1996-12-17T17:32:42Z</dcterms:created>
  <dcterms:modified xsi:type="dcterms:W3CDTF">2023-04-18T15:17:23Z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2052-11.8.2.11716</vt:lpwstr>
  </property>
  <property fmtid="{D5CDD505-2E9C-101B-9397-08002B2CF9AE}" pid="3" name="I">
    <vt:lpwstr>46E384EF18FF4FDC95F13FA30A807616</vt:lpwstr>
  </property>
  <property fmtid="{D5CDD505-2E9C-101B-9397-08002B2CF9AE}" pid="4" name="퀀_generated_2.-2147483648">
    <vt:i4>2052</vt:i4>
  </property>
</Properties>
</file>